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Véhicules" sheetId="2" state="visible" r:id="rId2"/>
    <sheet xmlns:r="http://schemas.openxmlformats.org/officeDocument/2006/relationships" name="Entretiens" sheetId="3" state="visible" r:id="rId3"/>
    <sheet xmlns:r="http://schemas.openxmlformats.org/officeDocument/2006/relationships" name="Échéances" sheetId="4" state="visible" r:id="rId4"/>
    <sheet xmlns:r="http://schemas.openxmlformats.org/officeDocument/2006/relationships" name="Coû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94A3B8"/>
    </font>
    <font>
      <b val="1"/>
    </font>
  </fonts>
  <fills count="3">
    <fill>
      <patternFill/>
    </fill>
    <fill>
      <patternFill patternType="gray125"/>
    </fill>
    <fill>
      <patternFill patternType="solid">
        <fgColor rgb="001312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0" fontId="3" fillId="0" borderId="0" pivotButton="0" quotePrefix="0" xfId="0"/>
    <xf numFmtId="0" fontId="4" fillId="0" borderId="0" pivotButton="0" quotePrefix="0" xfId="0"/>
    <xf numFmtId="165" fontId="3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Suivi d'entretien de parc automobile — modèle Fleevana</t>
        </is>
      </c>
    </row>
    <row r="2"/>
    <row r="3">
      <c r="A3" t="inlineStr">
        <is>
          <t>1. Renseignez vos véhicules dans l'onglet « Véhicules » : identifiant court, modèle, immatriculation, kilométrage actuel.</t>
        </is>
      </c>
    </row>
    <row r="4">
      <c r="A4" t="inlineStr">
        <is>
          <t>2. Indiquez pour chaque véhicule l'intervalle de vidange en kilomètres et l'intervalle de révision en mois.</t>
        </is>
      </c>
    </row>
    <row r="5">
      <c r="A5" t="inlineStr">
        <is>
          <t>3. Saisissez chaque intervention dans l'onglet « Entretiens » : date, véhicule, type, kilométrage, coût, prestataire.</t>
        </is>
      </c>
    </row>
    <row r="6">
      <c r="A6" t="inlineStr">
        <is>
          <t>4. L'onglet « Échéances » calcule seul la prochaine vidange et signale les retards.</t>
        </is>
      </c>
    </row>
    <row r="7">
      <c r="A7" t="inlineStr">
        <is>
          <t>5. L'onglet « Coûts » agrège les dépenses par véhicule et par type d'intervention.</t>
        </is>
      </c>
    </row>
    <row r="8"/>
    <row r="9">
      <c r="A9" t="inlineStr">
        <is>
          <t>Les lignes d'exemple sont écrites en gris : supprimez-les avant de saisir vos propres données.</t>
        </is>
      </c>
    </row>
    <row r="10">
      <c r="A10" t="inlineStr">
        <is>
          <t>Le fichier ne contient aucune macro. Il fonctionne dans Excel, Google Sheets et LibreOffice Calc.</t>
        </is>
      </c>
    </row>
    <row r="11">
      <c r="A11" t="inlineStr">
        <is>
          <t>Les formules utilisent SUMIFS, MAXIFS et SI : elles sont visibles et modifiables, cellule par cellule.</t>
        </is>
      </c>
    </row>
    <row r="12"/>
    <row r="13">
      <c r="A13" t="inlineStr">
        <is>
          <t>Modèle gratuit — fleevana.com/outils/tableau-suivi-entretien-parc-automobile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8" customWidth="1" min="3" max="3"/>
    <col width="16" customWidth="1" min="4" max="4"/>
    <col width="12" customWidth="1" min="5" max="5"/>
    <col width="22" customWidth="1" min="6" max="6"/>
    <col width="26" customWidth="1" min="7" max="7"/>
    <col width="26" customWidth="1" min="8" max="8"/>
  </cols>
  <sheetData>
    <row r="1">
      <c r="A1" s="2" t="inlineStr">
        <is>
          <t>ID</t>
        </is>
      </c>
      <c r="B1" s="2" t="inlineStr">
        <is>
          <t>Modèle</t>
        </is>
      </c>
      <c r="C1" s="2" t="inlineStr">
        <is>
          <t>Immatriculation</t>
        </is>
      </c>
      <c r="D1" s="2" t="inlineStr">
        <is>
          <t>Mise en service</t>
        </is>
      </c>
      <c r="E1" s="2" t="inlineStr">
        <is>
          <t>Km actuel</t>
        </is>
      </c>
      <c r="F1" s="2" t="inlineStr">
        <is>
          <t>Intervalle vidange (km)</t>
        </is>
      </c>
      <c r="G1" s="2" t="inlineStr">
        <is>
          <t>Intervalle révision (mois)</t>
        </is>
      </c>
      <c r="H1" s="2" t="inlineStr">
        <is>
          <t>Contrôle technique (échéance)</t>
        </is>
      </c>
    </row>
    <row r="2">
      <c r="A2" s="3" t="inlineStr">
        <is>
          <t>V1</t>
        </is>
      </c>
      <c r="B2" s="3" t="inlineStr">
        <is>
          <t>Renault Clio IV</t>
        </is>
      </c>
      <c r="C2" s="3" t="inlineStr">
        <is>
          <t>AA-123-BB</t>
        </is>
      </c>
      <c r="D2" s="5" t="n">
        <v>43567</v>
      </c>
      <c r="E2" s="3" t="n">
        <v>118500</v>
      </c>
      <c r="F2" s="3" t="n">
        <v>15000</v>
      </c>
      <c r="G2" s="3" t="n">
        <v>12</v>
      </c>
      <c r="H2" s="5" t="n">
        <v>46447</v>
      </c>
    </row>
    <row r="3">
      <c r="A3" s="3" t="inlineStr">
        <is>
          <t>V2</t>
        </is>
      </c>
      <c r="B3" s="3" t="inlineStr">
        <is>
          <t>Peugeot 208</t>
        </is>
      </c>
      <c r="C3" s="3" t="inlineStr">
        <is>
          <t>CC-456-DD</t>
        </is>
      </c>
      <c r="D3" s="5" t="n">
        <v>44442</v>
      </c>
      <c r="E3" s="3" t="n">
        <v>64200</v>
      </c>
      <c r="F3" s="3" t="n">
        <v>20000</v>
      </c>
      <c r="G3" s="3" t="n">
        <v>12</v>
      </c>
      <c r="H3" s="5" t="n">
        <v>46645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6" customWidth="1" min="4" max="4"/>
    <col width="12" customWidth="1" min="5" max="5"/>
    <col width="22" customWidth="1" min="6" max="6"/>
    <col width="18" customWidth="1" min="7" max="7"/>
    <col width="40" customWidth="1" min="8" max="8"/>
  </cols>
  <sheetData>
    <row r="1">
      <c r="A1" s="2" t="inlineStr">
        <is>
          <t>Date</t>
        </is>
      </c>
      <c r="B1" s="2" t="inlineStr">
        <is>
          <t>Véhicule</t>
        </is>
      </c>
      <c r="C1" s="2" t="inlineStr">
        <is>
          <t>Type</t>
        </is>
      </c>
      <c r="D1" s="2" t="inlineStr">
        <is>
          <t>Km au compteur</t>
        </is>
      </c>
      <c r="E1" s="2" t="inlineStr">
        <is>
          <t>Coût (€)</t>
        </is>
      </c>
      <c r="F1" s="2" t="inlineStr">
        <is>
          <t>Prestataire</t>
        </is>
      </c>
      <c r="G1" s="2" t="inlineStr">
        <is>
          <t>Facture conservée</t>
        </is>
      </c>
      <c r="H1" s="2" t="inlineStr">
        <is>
          <t>Commentaire</t>
        </is>
      </c>
    </row>
    <row r="2">
      <c r="A2" s="5" t="n">
        <v>46095</v>
      </c>
      <c r="B2" s="3" t="inlineStr">
        <is>
          <t>V1</t>
        </is>
      </c>
      <c r="C2" s="3" t="inlineStr">
        <is>
          <t>Vidange</t>
        </is>
      </c>
      <c r="D2" s="3" t="n">
        <v>105000</v>
      </c>
      <c r="E2" s="3" t="n">
        <v>89</v>
      </c>
      <c r="F2" s="3" t="inlineStr">
        <is>
          <t>Garage du centre</t>
        </is>
      </c>
      <c r="G2" s="3" t="inlineStr">
        <is>
          <t>Oui</t>
        </is>
      </c>
      <c r="H2" s="3" t="inlineStr">
        <is>
          <t>Filtre à huile remplacé</t>
        </is>
      </c>
    </row>
    <row r="3">
      <c r="A3" s="5" t="n">
        <v>46175</v>
      </c>
      <c r="B3" s="3" t="inlineStr">
        <is>
          <t>V1</t>
        </is>
      </c>
      <c r="C3" s="3" t="inlineStr">
        <is>
          <t>Pneumatiques</t>
        </is>
      </c>
      <c r="D3" s="3" t="n">
        <v>112000</v>
      </c>
      <c r="E3" s="3" t="n">
        <v>340</v>
      </c>
      <c r="F3" s="3" t="inlineStr">
        <is>
          <t>Centre auto</t>
        </is>
      </c>
      <c r="G3" s="3" t="inlineStr">
        <is>
          <t>Oui</t>
        </is>
      </c>
      <c r="H3" s="3" t="inlineStr">
        <is>
          <t>Train avant</t>
        </is>
      </c>
    </row>
    <row r="4">
      <c r="A4" s="5" t="n">
        <v>46162</v>
      </c>
      <c r="B4" s="3" t="inlineStr">
        <is>
          <t>V2</t>
        </is>
      </c>
      <c r="C4" s="3" t="inlineStr">
        <is>
          <t>Révision</t>
        </is>
      </c>
      <c r="D4" s="3" t="n">
        <v>58000</v>
      </c>
      <c r="E4" s="3" t="n">
        <v>210</v>
      </c>
      <c r="F4" s="3" t="inlineStr">
        <is>
          <t>Concession</t>
        </is>
      </c>
      <c r="G4" s="3" t="inlineStr">
        <is>
          <t>Oui</t>
        </is>
      </c>
      <c r="H4" s="3" t="inlineStr">
        <is>
          <t>Révision des 60 000 km</t>
        </is>
      </c>
    </row>
  </sheetData>
  <dataValidations count="2">
    <dataValidation sqref="C2:C500" showDropDown="0" showInputMessage="0" showErrorMessage="0" allowBlank="1" type="list">
      <formula1>"Vidange,Révision,Pneumatiques,Freins,Contrôle technique,Carrosserie,Batterie,Climatisation,Autre"</formula1>
    </dataValidation>
    <dataValidation sqref="G2:G500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2" customWidth="1" min="3" max="3"/>
    <col width="22" customWidth="1" min="4" max="4"/>
    <col width="22" customWidth="1" min="5" max="5"/>
    <col width="14" customWidth="1" min="6" max="6"/>
    <col width="18" customWidth="1" min="7" max="7"/>
    <col width="18" customWidth="1" min="8" max="8"/>
  </cols>
  <sheetData>
    <row r="1">
      <c r="A1" s="2" t="inlineStr">
        <is>
          <t>ID</t>
        </is>
      </c>
      <c r="B1" s="2" t="inlineStr">
        <is>
          <t>Modèle</t>
        </is>
      </c>
      <c r="C1" s="2" t="inlineStr">
        <is>
          <t>Km actuel</t>
        </is>
      </c>
      <c r="D1" s="2" t="inlineStr">
        <is>
          <t>Dernière vidange (km)</t>
        </is>
      </c>
      <c r="E1" s="2" t="inlineStr">
        <is>
          <t>Prochaine vidange (km)</t>
        </is>
      </c>
      <c r="F1" s="2" t="inlineStr">
        <is>
          <t>Km restants</t>
        </is>
      </c>
      <c r="G1" s="2" t="inlineStr">
        <is>
          <t>Statut</t>
        </is>
      </c>
      <c r="H1" s="2" t="inlineStr">
        <is>
          <t>Dernier entretien</t>
        </is>
      </c>
    </row>
    <row r="2">
      <c r="A2">
        <f>IFERROR(Véhicules!A2,"")</f>
        <v/>
      </c>
      <c r="B2">
        <f>IFERROR(Véhicules!B2,"")</f>
        <v/>
      </c>
      <c r="C2">
        <f>IFERROR(Véhicules!E2,"")</f>
        <v/>
      </c>
      <c r="D2">
        <f>IF(A2="","",MAXIFS(Entretiens!$D$2:$D$500,Entretiens!$B$2:$B$500,A2,Entretiens!$C$2:$C$500,"Vidange"))</f>
        <v/>
      </c>
      <c r="E2">
        <f>IF(A2="","",D2+IFERROR(Véhicules!F2,15000))</f>
        <v/>
      </c>
      <c r="F2">
        <f>IF(A2="","",E2-C2)</f>
        <v/>
      </c>
      <c r="G2">
        <f>IF(A2="","",IF(F2&lt;0,"En retard",IF(F2&lt;1000,"Bientôt","À jour")))</f>
        <v/>
      </c>
      <c r="H2" s="6">
        <f>IF(A2="","",IFERROR(MAXIFS(Entretiens!$A$2:$A$500,Entretiens!$B$2:$B$500,A2),""))</f>
        <v/>
      </c>
    </row>
    <row r="3">
      <c r="A3">
        <f>IFERROR(Véhicules!A3,"")</f>
        <v/>
      </c>
      <c r="B3">
        <f>IFERROR(Véhicules!B3,"")</f>
        <v/>
      </c>
      <c r="C3">
        <f>IFERROR(Véhicules!E3,"")</f>
        <v/>
      </c>
      <c r="D3">
        <f>IF(A3="","",MAXIFS(Entretiens!$D$2:$D$500,Entretiens!$B$2:$B$500,A3,Entretiens!$C$2:$C$500,"Vidange"))</f>
        <v/>
      </c>
      <c r="E3">
        <f>IF(A3="","",D3+IFERROR(Véhicules!F3,15000))</f>
        <v/>
      </c>
      <c r="F3">
        <f>IF(A3="","",E3-C3)</f>
        <v/>
      </c>
      <c r="G3">
        <f>IF(A3="","",IF(F3&lt;0,"En retard",IF(F3&lt;1000,"Bientôt","À jour")))</f>
        <v/>
      </c>
      <c r="H3" s="6">
        <f>IF(A3="","",IFERROR(MAXIFS(Entretiens!$A$2:$A$500,Entretiens!$B$2:$B$500,A3),""))</f>
        <v/>
      </c>
    </row>
    <row r="4">
      <c r="A4">
        <f>IFERROR(Véhicules!A4,"")</f>
        <v/>
      </c>
      <c r="B4">
        <f>IFERROR(Véhicules!B4,"")</f>
        <v/>
      </c>
      <c r="C4">
        <f>IFERROR(Véhicules!E4,"")</f>
        <v/>
      </c>
      <c r="D4">
        <f>IF(A4="","",MAXIFS(Entretiens!$D$2:$D$500,Entretiens!$B$2:$B$500,A4,Entretiens!$C$2:$C$500,"Vidange"))</f>
        <v/>
      </c>
      <c r="E4">
        <f>IF(A4="","",D4+IFERROR(Véhicules!F4,15000))</f>
        <v/>
      </c>
      <c r="F4">
        <f>IF(A4="","",E4-C4)</f>
        <v/>
      </c>
      <c r="G4">
        <f>IF(A4="","",IF(F4&lt;0,"En retard",IF(F4&lt;1000,"Bientôt","À jour")))</f>
        <v/>
      </c>
      <c r="H4" s="6">
        <f>IF(A4="","",IFERROR(MAXIFS(Entretiens!$A$2:$A$500,Entretiens!$B$2:$B$500,A4),""))</f>
        <v/>
      </c>
    </row>
    <row r="5">
      <c r="A5">
        <f>IFERROR(Véhicules!A5,"")</f>
        <v/>
      </c>
      <c r="B5">
        <f>IFERROR(Véhicules!B5,"")</f>
        <v/>
      </c>
      <c r="C5">
        <f>IFERROR(Véhicules!E5,"")</f>
        <v/>
      </c>
      <c r="D5">
        <f>IF(A5="","",MAXIFS(Entretiens!$D$2:$D$500,Entretiens!$B$2:$B$500,A5,Entretiens!$C$2:$C$500,"Vidange"))</f>
        <v/>
      </c>
      <c r="E5">
        <f>IF(A5="","",D5+IFERROR(Véhicules!F5,15000))</f>
        <v/>
      </c>
      <c r="F5">
        <f>IF(A5="","",E5-C5)</f>
        <v/>
      </c>
      <c r="G5">
        <f>IF(A5="","",IF(F5&lt;0,"En retard",IF(F5&lt;1000,"Bientôt","À jour")))</f>
        <v/>
      </c>
      <c r="H5" s="6">
        <f>IF(A5="","",IFERROR(MAXIFS(Entretiens!$A$2:$A$500,Entretiens!$B$2:$B$500,A5),""))</f>
        <v/>
      </c>
    </row>
    <row r="6">
      <c r="A6">
        <f>IFERROR(Véhicules!A6,"")</f>
        <v/>
      </c>
      <c r="B6">
        <f>IFERROR(Véhicules!B6,"")</f>
        <v/>
      </c>
      <c r="C6">
        <f>IFERROR(Véhicules!E6,"")</f>
        <v/>
      </c>
      <c r="D6">
        <f>IF(A6="","",MAXIFS(Entretiens!$D$2:$D$500,Entretiens!$B$2:$B$500,A6,Entretiens!$C$2:$C$500,"Vidange"))</f>
        <v/>
      </c>
      <c r="E6">
        <f>IF(A6="","",D6+IFERROR(Véhicules!F6,15000))</f>
        <v/>
      </c>
      <c r="F6">
        <f>IF(A6="","",E6-C6)</f>
        <v/>
      </c>
      <c r="G6">
        <f>IF(A6="","",IF(F6&lt;0,"En retard",IF(F6&lt;1000,"Bientôt","À jour")))</f>
        <v/>
      </c>
      <c r="H6" s="6">
        <f>IF(A6="","",IFERROR(MAXIFS(Entretiens!$A$2:$A$500,Entretiens!$B$2:$B$500,A6),""))</f>
        <v/>
      </c>
    </row>
    <row r="7">
      <c r="A7">
        <f>IFERROR(Véhicules!A7,"")</f>
        <v/>
      </c>
      <c r="B7">
        <f>IFERROR(Véhicules!B7,"")</f>
        <v/>
      </c>
      <c r="C7">
        <f>IFERROR(Véhicules!E7,"")</f>
        <v/>
      </c>
      <c r="D7">
        <f>IF(A7="","",MAXIFS(Entretiens!$D$2:$D$500,Entretiens!$B$2:$B$500,A7,Entretiens!$C$2:$C$500,"Vidange"))</f>
        <v/>
      </c>
      <c r="E7">
        <f>IF(A7="","",D7+IFERROR(Véhicules!F7,15000))</f>
        <v/>
      </c>
      <c r="F7">
        <f>IF(A7="","",E7-C7)</f>
        <v/>
      </c>
      <c r="G7">
        <f>IF(A7="","",IF(F7&lt;0,"En retard",IF(F7&lt;1000,"Bientôt","À jour")))</f>
        <v/>
      </c>
      <c r="H7" s="6">
        <f>IF(A7="","",IFERROR(MAXIFS(Entretiens!$A$2:$A$500,Entretiens!$B$2:$B$500,A7),""))</f>
        <v/>
      </c>
    </row>
    <row r="8">
      <c r="A8">
        <f>IFERROR(Véhicules!A8,"")</f>
        <v/>
      </c>
      <c r="B8">
        <f>IFERROR(Véhicules!B8,"")</f>
        <v/>
      </c>
      <c r="C8">
        <f>IFERROR(Véhicules!E8,"")</f>
        <v/>
      </c>
      <c r="D8">
        <f>IF(A8="","",MAXIFS(Entretiens!$D$2:$D$500,Entretiens!$B$2:$B$500,A8,Entretiens!$C$2:$C$500,"Vidange"))</f>
        <v/>
      </c>
      <c r="E8">
        <f>IF(A8="","",D8+IFERROR(Véhicules!F8,15000))</f>
        <v/>
      </c>
      <c r="F8">
        <f>IF(A8="","",E8-C8)</f>
        <v/>
      </c>
      <c r="G8">
        <f>IF(A8="","",IF(F8&lt;0,"En retard",IF(F8&lt;1000,"Bientôt","À jour")))</f>
        <v/>
      </c>
      <c r="H8" s="6">
        <f>IF(A8="","",IFERROR(MAXIFS(Entretiens!$A$2:$A$500,Entretiens!$B$2:$B$500,A8),""))</f>
        <v/>
      </c>
    </row>
    <row r="9">
      <c r="A9">
        <f>IFERROR(Véhicules!A9,"")</f>
        <v/>
      </c>
      <c r="B9">
        <f>IFERROR(Véhicules!B9,"")</f>
        <v/>
      </c>
      <c r="C9">
        <f>IFERROR(Véhicules!E9,"")</f>
        <v/>
      </c>
      <c r="D9">
        <f>IF(A9="","",MAXIFS(Entretiens!$D$2:$D$500,Entretiens!$B$2:$B$500,A9,Entretiens!$C$2:$C$500,"Vidange"))</f>
        <v/>
      </c>
      <c r="E9">
        <f>IF(A9="","",D9+IFERROR(Véhicules!F9,15000))</f>
        <v/>
      </c>
      <c r="F9">
        <f>IF(A9="","",E9-C9)</f>
        <v/>
      </c>
      <c r="G9">
        <f>IF(A9="","",IF(F9&lt;0,"En retard",IF(F9&lt;1000,"Bientôt","À jour")))</f>
        <v/>
      </c>
      <c r="H9" s="6">
        <f>IF(A9="","",IFERROR(MAXIFS(Entretiens!$A$2:$A$500,Entretiens!$B$2:$B$500,A9),""))</f>
        <v/>
      </c>
    </row>
    <row r="10">
      <c r="A10">
        <f>IFERROR(Véhicules!A10,"")</f>
        <v/>
      </c>
      <c r="B10">
        <f>IFERROR(Véhicules!B10,"")</f>
        <v/>
      </c>
      <c r="C10">
        <f>IFERROR(Véhicules!E10,"")</f>
        <v/>
      </c>
      <c r="D10">
        <f>IF(A10="","",MAXIFS(Entretiens!$D$2:$D$500,Entretiens!$B$2:$B$500,A10,Entretiens!$C$2:$C$500,"Vidange"))</f>
        <v/>
      </c>
      <c r="E10">
        <f>IF(A10="","",D10+IFERROR(Véhicules!F10,15000))</f>
        <v/>
      </c>
      <c r="F10">
        <f>IF(A10="","",E10-C10)</f>
        <v/>
      </c>
      <c r="G10">
        <f>IF(A10="","",IF(F10&lt;0,"En retard",IF(F10&lt;1000,"Bientôt","À jour")))</f>
        <v/>
      </c>
      <c r="H10" s="6">
        <f>IF(A10="","",IFERROR(MAXIFS(Entretiens!$A$2:$A$500,Entretiens!$B$2:$B$500,A10),""))</f>
        <v/>
      </c>
    </row>
    <row r="11">
      <c r="A11">
        <f>IFERROR(Véhicules!A11,"")</f>
        <v/>
      </c>
      <c r="B11">
        <f>IFERROR(Véhicules!B11,"")</f>
        <v/>
      </c>
      <c r="C11">
        <f>IFERROR(Véhicules!E11,"")</f>
        <v/>
      </c>
      <c r="D11">
        <f>IF(A11="","",MAXIFS(Entretiens!$D$2:$D$500,Entretiens!$B$2:$B$500,A11,Entretiens!$C$2:$C$500,"Vidange"))</f>
        <v/>
      </c>
      <c r="E11">
        <f>IF(A11="","",D11+IFERROR(Véhicules!F11,15000))</f>
        <v/>
      </c>
      <c r="F11">
        <f>IF(A11="","",E11-C11)</f>
        <v/>
      </c>
      <c r="G11">
        <f>IF(A11="","",IF(F11&lt;0,"En retard",IF(F11&lt;1000,"Bientôt","À jour")))</f>
        <v/>
      </c>
      <c r="H11" s="6">
        <f>IF(A11="","",IFERROR(MAXIFS(Entretiens!$A$2:$A$500,Entretiens!$B$2:$B$500,A11),""))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20" customWidth="1" min="3" max="3"/>
    <col width="14" customWidth="1" min="4" max="4"/>
    <col width="16" customWidth="1" min="5" max="5"/>
    <col width="12" customWidth="1" min="6" max="6"/>
    <col width="12" customWidth="1" min="7" max="7"/>
    <col width="18" customWidth="1" min="8" max="8"/>
  </cols>
  <sheetData>
    <row r="1">
      <c r="A1" s="2" t="inlineStr">
        <is>
          <t>ID</t>
        </is>
      </c>
      <c r="B1" s="2" t="inlineStr">
        <is>
          <t>Modèle</t>
        </is>
      </c>
      <c r="C1" s="2" t="inlineStr">
        <is>
          <t>Total entretien (€)</t>
        </is>
      </c>
      <c r="D1" s="2" t="inlineStr">
        <is>
          <t>Vidanges</t>
        </is>
      </c>
      <c r="E1" s="2" t="inlineStr">
        <is>
          <t>Pneumatiques</t>
        </is>
      </c>
      <c r="F1" s="2" t="inlineStr">
        <is>
          <t>Freins</t>
        </is>
      </c>
      <c r="G1" s="2" t="inlineStr">
        <is>
          <t>Autres</t>
        </is>
      </c>
      <c r="H1" s="2" t="inlineStr">
        <is>
          <t>Coût / 1 000 km</t>
        </is>
      </c>
    </row>
    <row r="2">
      <c r="A2">
        <f>IFERROR(Véhicules!A2,"")</f>
        <v/>
      </c>
      <c r="B2">
        <f>IFERROR(Véhicules!B2,"")</f>
        <v/>
      </c>
      <c r="C2">
        <f>IF(A2="","",SUMIFS(Entretiens!$E$2:$E$500,Entretiens!$B$2:$B$500,A2))</f>
        <v/>
      </c>
      <c r="D2">
        <f>IF(A2="","",SUMIFS(Entretiens!$E$2:$E$500,Entretiens!$B$2:$B$500,A2,Entretiens!$C$2:$C$500,"Vidange"))</f>
        <v/>
      </c>
      <c r="E2">
        <f>IF(A2="","",SUMIFS(Entretiens!$E$2:$E$500,Entretiens!$B$2:$B$500,A2,Entretiens!$C$2:$C$500,"Pneumatiques"))</f>
        <v/>
      </c>
      <c r="F2">
        <f>IF(A2="","",SUMIFS(Entretiens!$E$2:$E$500,Entretiens!$B$2:$B$500,A2,Entretiens!$C$2:$C$500,"Freins"))</f>
        <v/>
      </c>
      <c r="G2">
        <f>IF(A2="","",C2-D2-E2-F2)</f>
        <v/>
      </c>
      <c r="H2">
        <f>IF(OR(A2="",Véhicules!E2=0),"",ROUND(C2/Véhicules!E2*1000,2))</f>
        <v/>
      </c>
    </row>
    <row r="3">
      <c r="A3">
        <f>IFERROR(Véhicules!A3,"")</f>
        <v/>
      </c>
      <c r="B3">
        <f>IFERROR(Véhicules!B3,"")</f>
        <v/>
      </c>
      <c r="C3">
        <f>IF(A3="","",SUMIFS(Entretiens!$E$2:$E$500,Entretiens!$B$2:$B$500,A3))</f>
        <v/>
      </c>
      <c r="D3">
        <f>IF(A3="","",SUMIFS(Entretiens!$E$2:$E$500,Entretiens!$B$2:$B$500,A3,Entretiens!$C$2:$C$500,"Vidange"))</f>
        <v/>
      </c>
      <c r="E3">
        <f>IF(A3="","",SUMIFS(Entretiens!$E$2:$E$500,Entretiens!$B$2:$B$500,A3,Entretiens!$C$2:$C$500,"Pneumatiques"))</f>
        <v/>
      </c>
      <c r="F3">
        <f>IF(A3="","",SUMIFS(Entretiens!$E$2:$E$500,Entretiens!$B$2:$B$500,A3,Entretiens!$C$2:$C$500,"Freins"))</f>
        <v/>
      </c>
      <c r="G3">
        <f>IF(A3="","",C3-D3-E3-F3)</f>
        <v/>
      </c>
      <c r="H3">
        <f>IF(OR(A3="",Véhicules!E3=0),"",ROUND(C3/Véhicules!E3*1000,2))</f>
        <v/>
      </c>
    </row>
    <row r="4">
      <c r="A4">
        <f>IFERROR(Véhicules!A4,"")</f>
        <v/>
      </c>
      <c r="B4">
        <f>IFERROR(Véhicules!B4,"")</f>
        <v/>
      </c>
      <c r="C4">
        <f>IF(A4="","",SUMIFS(Entretiens!$E$2:$E$500,Entretiens!$B$2:$B$500,A4))</f>
        <v/>
      </c>
      <c r="D4">
        <f>IF(A4="","",SUMIFS(Entretiens!$E$2:$E$500,Entretiens!$B$2:$B$500,A4,Entretiens!$C$2:$C$500,"Vidange"))</f>
        <v/>
      </c>
      <c r="E4">
        <f>IF(A4="","",SUMIFS(Entretiens!$E$2:$E$500,Entretiens!$B$2:$B$500,A4,Entretiens!$C$2:$C$500,"Pneumatiques"))</f>
        <v/>
      </c>
      <c r="F4">
        <f>IF(A4="","",SUMIFS(Entretiens!$E$2:$E$500,Entretiens!$B$2:$B$500,A4,Entretiens!$C$2:$C$500,"Freins"))</f>
        <v/>
      </c>
      <c r="G4">
        <f>IF(A4="","",C4-D4-E4-F4)</f>
        <v/>
      </c>
      <c r="H4">
        <f>IF(OR(A4="",Véhicules!E4=0),"",ROUND(C4/Véhicules!E4*1000,2))</f>
        <v/>
      </c>
    </row>
    <row r="5">
      <c r="A5">
        <f>IFERROR(Véhicules!A5,"")</f>
        <v/>
      </c>
      <c r="B5">
        <f>IFERROR(Véhicules!B5,"")</f>
        <v/>
      </c>
      <c r="C5">
        <f>IF(A5="","",SUMIFS(Entretiens!$E$2:$E$500,Entretiens!$B$2:$B$500,A5))</f>
        <v/>
      </c>
      <c r="D5">
        <f>IF(A5="","",SUMIFS(Entretiens!$E$2:$E$500,Entretiens!$B$2:$B$500,A5,Entretiens!$C$2:$C$500,"Vidange"))</f>
        <v/>
      </c>
      <c r="E5">
        <f>IF(A5="","",SUMIFS(Entretiens!$E$2:$E$500,Entretiens!$B$2:$B$500,A5,Entretiens!$C$2:$C$500,"Pneumatiques"))</f>
        <v/>
      </c>
      <c r="F5">
        <f>IF(A5="","",SUMIFS(Entretiens!$E$2:$E$500,Entretiens!$B$2:$B$500,A5,Entretiens!$C$2:$C$500,"Freins"))</f>
        <v/>
      </c>
      <c r="G5">
        <f>IF(A5="","",C5-D5-E5-F5)</f>
        <v/>
      </c>
      <c r="H5">
        <f>IF(OR(A5="",Véhicules!E5=0),"",ROUND(C5/Véhicules!E5*1000,2))</f>
        <v/>
      </c>
    </row>
    <row r="6">
      <c r="A6">
        <f>IFERROR(Véhicules!A6,"")</f>
        <v/>
      </c>
      <c r="B6">
        <f>IFERROR(Véhicules!B6,"")</f>
        <v/>
      </c>
      <c r="C6">
        <f>IF(A6="","",SUMIFS(Entretiens!$E$2:$E$500,Entretiens!$B$2:$B$500,A6))</f>
        <v/>
      </c>
      <c r="D6">
        <f>IF(A6="","",SUMIFS(Entretiens!$E$2:$E$500,Entretiens!$B$2:$B$500,A6,Entretiens!$C$2:$C$500,"Vidange"))</f>
        <v/>
      </c>
      <c r="E6">
        <f>IF(A6="","",SUMIFS(Entretiens!$E$2:$E$500,Entretiens!$B$2:$B$500,A6,Entretiens!$C$2:$C$500,"Pneumatiques"))</f>
        <v/>
      </c>
      <c r="F6">
        <f>IF(A6="","",SUMIFS(Entretiens!$E$2:$E$500,Entretiens!$B$2:$B$500,A6,Entretiens!$C$2:$C$500,"Freins"))</f>
        <v/>
      </c>
      <c r="G6">
        <f>IF(A6="","",C6-D6-E6-F6)</f>
        <v/>
      </c>
      <c r="H6">
        <f>IF(OR(A6="",Véhicules!E6=0),"",ROUND(C6/Véhicules!E6*1000,2))</f>
        <v/>
      </c>
    </row>
    <row r="7">
      <c r="A7">
        <f>IFERROR(Véhicules!A7,"")</f>
        <v/>
      </c>
      <c r="B7">
        <f>IFERROR(Véhicules!B7,"")</f>
        <v/>
      </c>
      <c r="C7">
        <f>IF(A7="","",SUMIFS(Entretiens!$E$2:$E$500,Entretiens!$B$2:$B$500,A7))</f>
        <v/>
      </c>
      <c r="D7">
        <f>IF(A7="","",SUMIFS(Entretiens!$E$2:$E$500,Entretiens!$B$2:$B$500,A7,Entretiens!$C$2:$C$500,"Vidange"))</f>
        <v/>
      </c>
      <c r="E7">
        <f>IF(A7="","",SUMIFS(Entretiens!$E$2:$E$500,Entretiens!$B$2:$B$500,A7,Entretiens!$C$2:$C$500,"Pneumatiques"))</f>
        <v/>
      </c>
      <c r="F7">
        <f>IF(A7="","",SUMIFS(Entretiens!$E$2:$E$500,Entretiens!$B$2:$B$500,A7,Entretiens!$C$2:$C$500,"Freins"))</f>
        <v/>
      </c>
      <c r="G7">
        <f>IF(A7="","",C7-D7-E7-F7)</f>
        <v/>
      </c>
      <c r="H7">
        <f>IF(OR(A7="",Véhicules!E7=0),"",ROUND(C7/Véhicules!E7*1000,2))</f>
        <v/>
      </c>
    </row>
    <row r="8">
      <c r="A8">
        <f>IFERROR(Véhicules!A8,"")</f>
        <v/>
      </c>
      <c r="B8">
        <f>IFERROR(Véhicules!B8,"")</f>
        <v/>
      </c>
      <c r="C8">
        <f>IF(A8="","",SUMIFS(Entretiens!$E$2:$E$500,Entretiens!$B$2:$B$500,A8))</f>
        <v/>
      </c>
      <c r="D8">
        <f>IF(A8="","",SUMIFS(Entretiens!$E$2:$E$500,Entretiens!$B$2:$B$500,A8,Entretiens!$C$2:$C$500,"Vidange"))</f>
        <v/>
      </c>
      <c r="E8">
        <f>IF(A8="","",SUMIFS(Entretiens!$E$2:$E$500,Entretiens!$B$2:$B$500,A8,Entretiens!$C$2:$C$500,"Pneumatiques"))</f>
        <v/>
      </c>
      <c r="F8">
        <f>IF(A8="","",SUMIFS(Entretiens!$E$2:$E$500,Entretiens!$B$2:$B$500,A8,Entretiens!$C$2:$C$500,"Freins"))</f>
        <v/>
      </c>
      <c r="G8">
        <f>IF(A8="","",C8-D8-E8-F8)</f>
        <v/>
      </c>
      <c r="H8">
        <f>IF(OR(A8="",Véhicules!E8=0),"",ROUND(C8/Véhicules!E8*1000,2))</f>
        <v/>
      </c>
    </row>
    <row r="9">
      <c r="A9">
        <f>IFERROR(Véhicules!A9,"")</f>
        <v/>
      </c>
      <c r="B9">
        <f>IFERROR(Véhicules!B9,"")</f>
        <v/>
      </c>
      <c r="C9">
        <f>IF(A9="","",SUMIFS(Entretiens!$E$2:$E$500,Entretiens!$B$2:$B$500,A9))</f>
        <v/>
      </c>
      <c r="D9">
        <f>IF(A9="","",SUMIFS(Entretiens!$E$2:$E$500,Entretiens!$B$2:$B$500,A9,Entretiens!$C$2:$C$500,"Vidange"))</f>
        <v/>
      </c>
      <c r="E9">
        <f>IF(A9="","",SUMIFS(Entretiens!$E$2:$E$500,Entretiens!$B$2:$B$500,A9,Entretiens!$C$2:$C$500,"Pneumatiques"))</f>
        <v/>
      </c>
      <c r="F9">
        <f>IF(A9="","",SUMIFS(Entretiens!$E$2:$E$500,Entretiens!$B$2:$B$500,A9,Entretiens!$C$2:$C$500,"Freins"))</f>
        <v/>
      </c>
      <c r="G9">
        <f>IF(A9="","",C9-D9-E9-F9)</f>
        <v/>
      </c>
      <c r="H9">
        <f>IF(OR(A9="",Véhicules!E9=0),"",ROUND(C9/Véhicules!E9*1000,2))</f>
        <v/>
      </c>
    </row>
    <row r="10">
      <c r="A10">
        <f>IFERROR(Véhicules!A10,"")</f>
        <v/>
      </c>
      <c r="B10">
        <f>IFERROR(Véhicules!B10,"")</f>
        <v/>
      </c>
      <c r="C10">
        <f>IF(A10="","",SUMIFS(Entretiens!$E$2:$E$500,Entretiens!$B$2:$B$500,A10))</f>
        <v/>
      </c>
      <c r="D10">
        <f>IF(A10="","",SUMIFS(Entretiens!$E$2:$E$500,Entretiens!$B$2:$B$500,A10,Entretiens!$C$2:$C$500,"Vidange"))</f>
        <v/>
      </c>
      <c r="E10">
        <f>IF(A10="","",SUMIFS(Entretiens!$E$2:$E$500,Entretiens!$B$2:$B$500,A10,Entretiens!$C$2:$C$500,"Pneumatiques"))</f>
        <v/>
      </c>
      <c r="F10">
        <f>IF(A10="","",SUMIFS(Entretiens!$E$2:$E$500,Entretiens!$B$2:$B$500,A10,Entretiens!$C$2:$C$500,"Freins"))</f>
        <v/>
      </c>
      <c r="G10">
        <f>IF(A10="","",C10-D10-E10-F10)</f>
        <v/>
      </c>
      <c r="H10">
        <f>IF(OR(A10="",Véhicules!E10=0),"",ROUND(C10/Véhicules!E10*1000,2))</f>
        <v/>
      </c>
    </row>
    <row r="11">
      <c r="A11">
        <f>IFERROR(Véhicules!A11,"")</f>
        <v/>
      </c>
      <c r="B11">
        <f>IFERROR(Véhicules!B11,"")</f>
        <v/>
      </c>
      <c r="C11">
        <f>IF(A11="","",SUMIFS(Entretiens!$E$2:$E$500,Entretiens!$B$2:$B$500,A11))</f>
        <v/>
      </c>
      <c r="D11">
        <f>IF(A11="","",SUMIFS(Entretiens!$E$2:$E$500,Entretiens!$B$2:$B$500,A11,Entretiens!$C$2:$C$500,"Vidange"))</f>
        <v/>
      </c>
      <c r="E11">
        <f>IF(A11="","",SUMIFS(Entretiens!$E$2:$E$500,Entretiens!$B$2:$B$500,A11,Entretiens!$C$2:$C$500,"Pneumatiques"))</f>
        <v/>
      </c>
      <c r="F11">
        <f>IF(A11="","",SUMIFS(Entretiens!$E$2:$E$500,Entretiens!$B$2:$B$500,A11,Entretiens!$C$2:$C$500,"Freins"))</f>
        <v/>
      </c>
      <c r="G11">
        <f>IF(A11="","",C11-D11-E11-F11)</f>
        <v/>
      </c>
      <c r="H11">
        <f>IF(OR(A11="",Véhicules!E11=0),"",ROUND(C11/Véhicules!E11*1000,2))</f>
        <v/>
      </c>
    </row>
    <row r="13">
      <c r="B13" s="4" t="inlineStr">
        <is>
          <t>Total parc</t>
        </is>
      </c>
      <c r="C13" s="4">
        <f>SUM(C2:C11)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2026-09-18T22:39:32Z</dcterms:created>
  <dcterms:modified xmlns:dcterms="http://purl.org/dc/terms/" xmlns:xsi="http://www.w3.org/2001/XMLSchema-instance" xsi:type="dcterms:W3CDTF">2026-09-18T22:39:43Z</dcterms:modified>
</cp:coreProperties>
</file>